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bin" ContentType="application/vnd.openxmlformats-officedocument.wordprocessingml.printerSettings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3"/>
  </sheets>
</workbook>
</file>

<file path=xl/sharedStrings.xml><?xml version="1.0" encoding="utf-8"?>
<sst xmlns="http://schemas.openxmlformats.org/spreadsheetml/2006/main" uniqueCount="51">
  <si>
    <t>PROJECT TITLE</t>
  </si>
  <si>
    <t>Title</t>
  </si>
  <si>
    <t>WORD COUNT</t>
  </si>
  <si>
    <t>&lt;-- Fill this cell to generate the page and beat counts.</t>
  </si>
  <si>
    <t>TAGLINE</t>
  </si>
  <si>
    <t>A short, clear and concise description of the story.</t>
  </si>
  <si>
    <t>PAGE COUNT</t>
  </si>
  <si>
    <t>STAGE</t>
  </si>
  <si>
    <t>7-POINT 
PLOT SUMMARY</t>
  </si>
  <si>
    <t>BEAT</t>
  </si>
  <si>
    <t>DESCRIPTION</t>
  </si>
  <si>
    <t>PAGE</t>
  </si>
  <si>
    <t>WORDS IN BEAT</t>
  </si>
  <si>
    <t>CHAPTER(S)/SCENE(S) SYNOPSIS</t>
  </si>
  <si>
    <t>Setup</t>
  </si>
  <si>
    <t>A summary of the Setup, as defined/explored by your 7-point plot outline.</t>
  </si>
  <si>
    <t>Opening Image</t>
  </si>
  <si>
    <t>Sets the tone, mood, type, and scope of the project. A "before" snapshot.</t>
  </si>
  <si>
    <t>A synopsis of the chapter(s)/scene(s) in this beat. 
If you’re using this in conjunction with the 7-point plot system, you can just copy and paste the relevant parts from the 7-point plot summary.</t>
  </si>
  <si>
    <t>Theme Stated</t>
  </si>
  <si>
    <t>Secondary character poses question or statement to MC that is theme of the story.</t>
  </si>
  <si>
    <t>Set-up</t>
  </si>
  <si>
    <t>Introduce or hint at every character in A story; plant character tics to be addressed later on.</t>
  </si>
  <si>
    <t>Turning point 1</t>
  </si>
  <si>
    <t>Catalyst</t>
  </si>
  <si>
    <t>Life-changing event that knocks down house of cards.</t>
  </si>
  <si>
    <t>Debate</t>
  </si>
  <si>
    <t>Point of no return; character makes a choice</t>
  </si>
  <si>
    <t>Act II 
part 1
/
Pinch point 1</t>
  </si>
  <si>
    <t>Act II</t>
  </si>
  <si>
    <t>A strong, definite change of playing field. Do not ease into Act II.</t>
  </si>
  <si>
    <t>B-Story</t>
  </si>
  <si>
    <t>Often the "love" story; gives us a break from the tension of the A story; carries theme of story; often uses new "funhouse" version of characters.</t>
  </si>
  <si>
    <r>
      <rPr>
        <b val="1"/>
        <sz val="10"/>
        <color indexed="8"/>
        <rFont val="Trebuchet MS"/>
      </rPr>
      <t xml:space="preserve">Fun &amp; Games </t>
    </r>
    <r>
      <rPr>
        <b val="1"/>
        <i val="1"/>
        <sz val="10"/>
        <color indexed="8"/>
        <rFont val="Trebuchet MS"/>
      </rPr>
      <t>(for the reader)</t>
    </r>
  </si>
  <si>
    <t>"The promise of the premise" / the heart of the story / all about [the reader] having fun</t>
  </si>
  <si>
    <t>Midpoint</t>
  </si>
  <si>
    <t>Threshold between 1st half and 2nd half; can be false peak or false collapse; stakes are raised; fun and games over</t>
  </si>
  <si>
    <t>Act II 
part 2
/
Pinch point 2</t>
  </si>
  <si>
    <t>Bad Guys Close In</t>
  </si>
  <si>
    <t>Bad guys regroup  and send heavy artillery ; hero's team begins to unravel</t>
  </si>
  <si>
    <t>All is Lost</t>
  </si>
  <si>
    <t>Opposite of midpoint (peak/collapse); whiff of death - old way of thinking dies/give up moment/runaway moment; false defeat; no hope</t>
  </si>
  <si>
    <t>Black moment</t>
  </si>
  <si>
    <t>Darkest point; MC has lost everything</t>
  </si>
  <si>
    <t>Turning point 2</t>
  </si>
  <si>
    <t>Act III</t>
  </si>
  <si>
    <t>A story and B story combine and reveal solution</t>
  </si>
  <si>
    <t>Finale</t>
  </si>
  <si>
    <t>Wrap-up; dispatch all bad guys in ascending order, working way up to the boss</t>
  </si>
  <si>
    <t>Final Image</t>
  </si>
  <si>
    <t>Opposite of opening image; show how much change has occurred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</si>
</sst>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[&lt;0]\ * (#,##0);[=0]\ * &quot;-&quot;??\ ;\ * #,##0\ "/>
  </numFmts>
  <fonts count="13">
    <font>
      <sz val="12"/>
      <color indexed="8"/>
      <name val="Verdana"/>
    </font>
    <font>
      <sz val="12"/>
      <color indexed="8"/>
      <name val="Times New Roman"/>
    </font>
    <font>
      <b val="1"/>
      <sz val="12"/>
      <color indexed="8"/>
      <name val="Helvetica Neue"/>
    </font>
    <font>
      <b val="1"/>
      <sz val="10"/>
      <color indexed="8"/>
      <name val="Helvetica Neue"/>
    </font>
    <font>
      <b val="1"/>
      <sz val="13"/>
      <color indexed="10"/>
      <name val="Trebuchet MS"/>
    </font>
    <font>
      <sz val="12"/>
      <color indexed="8"/>
      <name val="Trebuchet MS"/>
    </font>
    <font>
      <b val="1"/>
      <sz val="11"/>
      <color indexed="10"/>
      <name val="Trebuchet MS"/>
    </font>
    <font>
      <sz val="11"/>
      <color indexed="8"/>
      <name val="Trebuchet MS"/>
    </font>
    <font>
      <i val="1"/>
      <sz val="10"/>
      <color indexed="14"/>
      <name val="Trebuchet MS"/>
    </font>
    <font>
      <sz val="10"/>
      <color indexed="8"/>
      <name val="Trebuchet MS"/>
    </font>
    <font>
      <b val="1"/>
      <sz val="10"/>
      <color indexed="10"/>
      <name val="Trebuchet MS"/>
    </font>
    <font>
      <b val="1"/>
      <sz val="10"/>
      <color indexed="8"/>
      <name val="Trebuchet MS"/>
    </font>
    <font>
      <b val="1"/>
      <i val="1"/>
      <sz val="10"/>
      <color indexed="8"/>
      <name val="Trebuchet MS"/>
    </font>
  </fonts>
  <fills count="1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</fills>
  <borders count="26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 style="dotted">
        <color indexed="8"/>
      </bottom>
      <diagonal/>
    </border>
    <border>
      <left>
        <color indexed="8"/>
      </left>
      <right>
        <color indexed="8"/>
      </right>
      <top style="thin">
        <color indexed="11"/>
      </top>
      <bottom style="dotted">
        <color indexed="11"/>
      </bottom>
      <diagonal/>
    </border>
    <border>
      <left>
        <color indexed="8"/>
      </left>
      <right style="thin">
        <color indexed="12"/>
      </right>
      <top style="thin">
        <color indexed="8"/>
      </top>
      <bottom style="dotted">
        <color indexed="11"/>
      </bottom>
      <diagonal/>
    </border>
    <border>
      <left style="thin">
        <color indexed="12"/>
      </left>
      <right>
        <color indexed="8"/>
      </right>
      <top style="thin">
        <color indexed="8"/>
      </top>
      <bottom style="dotted">
        <color indexed="11"/>
      </bottom>
      <diagonal/>
    </border>
    <border>
      <left>
        <color indexed="8"/>
      </left>
      <right>
        <color indexed="8"/>
      </right>
      <top style="thin">
        <color indexed="8"/>
      </top>
      <bottom style="dotted">
        <color indexed="11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dotted">
        <color indexed="8"/>
      </bottom>
      <diagonal/>
    </border>
    <border>
      <left style="thin">
        <color indexed="12"/>
      </left>
      <right style="thin">
        <color indexed="11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>
        <color indexed="8"/>
      </right>
      <top style="dotted">
        <color indexed="8"/>
      </top>
      <bottom style="thin">
        <color indexed="8"/>
      </bottom>
      <diagonal/>
    </border>
    <border>
      <left>
        <color indexed="8"/>
      </left>
      <right>
        <color indexed="8"/>
      </right>
      <top style="dotted">
        <color indexed="11"/>
      </top>
      <bottom style="thin">
        <color indexed="8"/>
      </bottom>
      <diagonal/>
    </border>
    <border>
      <left>
        <color indexed="8"/>
      </left>
      <right style="thin">
        <color indexed="12"/>
      </right>
      <top style="dotted">
        <color indexed="11"/>
      </top>
      <bottom style="thin">
        <color indexed="8"/>
      </bottom>
      <diagonal/>
    </border>
    <border>
      <left style="thin">
        <color indexed="12"/>
      </left>
      <right>
        <color indexed="8"/>
      </right>
      <top style="dotted">
        <color indexed="11"/>
      </top>
      <bottom style="thin">
        <color indexed="11"/>
      </bottom>
      <diagonal/>
    </border>
    <border>
      <left>
        <color indexed="8"/>
      </left>
      <right style="thin">
        <color indexed="12"/>
      </right>
      <top style="dotted">
        <color indexed="11"/>
      </top>
      <bottom style="thin">
        <color indexed="11"/>
      </bottom>
      <diagonal/>
    </border>
    <border>
      <left>
        <color indexed="8"/>
      </left>
      <right>
        <color indexed="8"/>
      </right>
      <top style="dotted">
        <color indexed="11"/>
      </top>
      <bottom style="thin">
        <color indexed="11"/>
      </bottom>
      <diagonal/>
    </border>
    <border>
      <left>
        <color indexed="8"/>
      </left>
      <right>
        <color indexed="8"/>
      </right>
      <top style="dotted">
        <color indexed="8"/>
      </top>
      <bottom style="thin">
        <color indexed="8"/>
      </bottom>
      <diagonal/>
    </border>
    <border>
      <left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 style="thin">
        <color indexed="8"/>
      </top>
      <bottom style="thin">
        <color indexed="11"/>
      </bottom>
      <diagonal/>
    </border>
    <border>
      <left style="thin">
        <color indexed="12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9">
    <xf numFmtId="0" fontId="0" applyNumberFormat="0" applyFont="1" applyFill="0" applyBorder="0" applyAlignment="1" applyProtection="0">
      <alignment vertical="top" wrapText="1"/>
    </xf>
    <xf numFmtId="0" fontId="1" applyNumberFormat="1" applyFont="1" applyFill="0" applyBorder="0" applyAlignment="1" applyProtection="0">
      <alignment vertical="bottom"/>
    </xf>
    <xf numFmtId="0" fontId="3" fillId="2" borderId="1" applyNumberFormat="1" applyFont="1" applyFill="1" applyBorder="1" applyAlignment="1" applyProtection="0">
      <alignment horizontal="center" vertical="top" wrapText="1"/>
    </xf>
    <xf numFmtId="0" fontId="4" fillId="2" borderId="2" applyNumberFormat="1" applyFont="1" applyFill="1" applyBorder="1" applyAlignment="1" applyProtection="0">
      <alignment horizontal="center" vertical="center" wrapText="1"/>
    </xf>
    <xf numFmtId="0" fontId="5" fillId="2" borderId="3" applyNumberFormat="1" applyFont="1" applyFill="1" applyBorder="1" applyAlignment="1" applyProtection="0">
      <alignment horizontal="left" vertical="center" wrapText="1"/>
    </xf>
    <xf numFmtId="0" fontId="5" fillId="3" borderId="4" applyNumberFormat="0" applyFont="1" applyFill="1" applyBorder="1" applyAlignment="1" applyProtection="0">
      <alignment horizontal="left" vertical="center" wrapText="1"/>
    </xf>
    <xf numFmtId="0" fontId="6" fillId="2" borderId="3" applyNumberFormat="1" applyFont="1" applyFill="1" applyBorder="1" applyAlignment="1" applyProtection="0">
      <alignment horizontal="center" vertical="center"/>
    </xf>
    <xf numFmtId="0" fontId="4" fillId="3" borderId="4" applyNumberFormat="1" applyFont="1" applyFill="1" applyBorder="1" applyAlignment="1" applyProtection="0">
      <alignment horizontal="center" vertical="center" wrapText="1"/>
    </xf>
    <xf numFmtId="3" fontId="7" fillId="2" borderId="5" applyNumberFormat="1" applyFont="1" applyFill="1" applyBorder="1" applyAlignment="1" applyProtection="0">
      <alignment horizontal="right" vertical="center" wrapText="1"/>
    </xf>
    <xf numFmtId="0" fontId="8" fillId="2" borderId="3" applyNumberFormat="1" applyFont="1" applyFill="1" applyBorder="1" applyAlignment="1" applyProtection="0">
      <alignment horizontal="left" vertical="center" wrapText="1"/>
    </xf>
    <xf numFmtId="0" fontId="3" fillId="2" borderId="6" applyNumberFormat="1" applyFont="1" applyFill="1" applyBorder="1" applyAlignment="1" applyProtection="0">
      <alignment horizontal="center" vertical="top" wrapText="1"/>
    </xf>
    <xf numFmtId="0" fontId="3" fillId="2" borderId="7" applyNumberFormat="1" applyFont="1" applyFill="1" applyBorder="1" applyAlignment="1" applyProtection="0">
      <alignment horizontal="center" vertical="top" wrapText="1"/>
    </xf>
    <xf numFmtId="0" fontId="3" fillId="2" borderId="8" applyNumberFormat="1" applyFont="1" applyFill="1" applyBorder="1" applyAlignment="1" applyProtection="0">
      <alignment horizontal="center" vertical="top" wrapText="1"/>
    </xf>
    <xf numFmtId="0" fontId="6" fillId="2" borderId="9" applyNumberFormat="1" applyFont="1" applyFill="1" applyBorder="1" applyAlignment="1" applyProtection="0">
      <alignment horizontal="center" vertical="center" wrapText="1"/>
    </xf>
    <xf numFmtId="0" fontId="9" fillId="2" borderId="10" applyNumberFormat="1" applyFont="1" applyFill="1" applyBorder="1" applyAlignment="1" applyProtection="0">
      <alignment horizontal="left" vertical="center" wrapText="1"/>
    </xf>
    <xf numFmtId="0" fontId="5" fillId="3" borderId="11" applyNumberFormat="1" applyFont="1" applyFill="1" applyBorder="1" applyAlignment="1" applyProtection="0">
      <alignment horizontal="left" vertical="center" wrapText="1"/>
    </xf>
    <xf numFmtId="0" fontId="6" fillId="2" borderId="12" applyNumberFormat="1" applyFont="1" applyFill="1" applyBorder="1" applyAlignment="1" applyProtection="0">
      <alignment horizontal="center" vertical="center"/>
    </xf>
    <xf numFmtId="0" fontId="4" fillId="3" borderId="11" applyNumberFormat="1" applyFont="1" applyFill="1" applyBorder="1" applyAlignment="1" applyProtection="0">
      <alignment horizontal="center" vertical="center" wrapText="1"/>
    </xf>
    <xf numFmtId="3" fontId="7" fillId="2" borderId="9" applyNumberFormat="1" applyFont="1" applyFill="1" applyBorder="1" applyAlignment="1" applyProtection="0">
      <alignment horizontal="right" vertical="center" wrapText="1"/>
    </xf>
    <xf numFmtId="0" fontId="3" fillId="2" borderId="13" applyNumberFormat="1" applyFont="1" applyFill="1" applyBorder="1" applyAlignment="1" applyProtection="0">
      <alignment horizontal="center" vertical="center"/>
    </xf>
    <xf numFmtId="0" fontId="3" fillId="2" borderId="14" applyNumberFormat="0" applyFont="1" applyFill="1" applyBorder="1" applyAlignment="1" applyProtection="0">
      <alignment horizontal="center" vertical="center"/>
    </xf>
    <xf numFmtId="0" fontId="3" fillId="2" borderId="15" applyNumberFormat="1" applyFont="1" applyFill="1" applyBorder="1" applyAlignment="1" applyProtection="0">
      <alignment horizontal="center" vertical="top" wrapText="1"/>
    </xf>
    <xf numFmtId="0" fontId="10" fillId="2" borderId="16" applyNumberFormat="1" applyFont="1" applyFill="1" applyBorder="1" applyAlignment="1" applyProtection="0">
      <alignment horizontal="center" vertical="center" wrapText="1"/>
    </xf>
    <xf numFmtId="0" fontId="10" fillId="2" borderId="17" applyNumberFormat="1" applyFont="1" applyFill="1" applyBorder="1" applyAlignment="1" applyProtection="0">
      <alignment horizontal="center" vertical="center" wrapText="1"/>
    </xf>
    <xf numFmtId="0" fontId="10" fillId="2" borderId="18" applyNumberFormat="1" applyFont="1" applyFill="1" applyBorder="1" applyAlignment="1" applyProtection="0">
      <alignment horizontal="center" vertical="center" wrapText="1"/>
    </xf>
    <xf numFmtId="0" fontId="3" borderId="19" applyNumberFormat="1" applyFont="1" applyFill="0" applyBorder="1" applyAlignment="1" applyProtection="0">
      <alignment horizontal="center" vertical="center"/>
    </xf>
    <xf numFmtId="0" fontId="10" fillId="2" borderId="20" applyNumberFormat="1" applyFont="1" applyFill="1" applyBorder="1" applyAlignment="1" applyProtection="0">
      <alignment horizontal="center" vertical="center" wrapText="1"/>
    </xf>
    <xf numFmtId="0" fontId="3" borderId="21" applyNumberFormat="1" applyFont="1" applyFill="0" applyBorder="1" applyAlignment="1" applyProtection="0">
      <alignment horizontal="center" vertical="center"/>
    </xf>
    <xf numFmtId="0" fontId="10" fillId="2" borderId="22" applyNumberFormat="1" applyFont="1" applyFill="1" applyBorder="1" applyAlignment="1" applyProtection="0">
      <alignment horizontal="center" vertical="center" wrapText="1"/>
    </xf>
    <xf numFmtId="0" fontId="11" fillId="4" borderId="23" applyNumberFormat="1" applyFont="1" applyFill="1" applyBorder="1" applyAlignment="1" applyProtection="0">
      <alignment horizontal="center" vertical="center" wrapText="1"/>
    </xf>
    <xf numFmtId="0" fontId="9" fillId="5" borderId="23" applyNumberFormat="1" applyFont="1" applyFill="1" applyBorder="1" applyAlignment="1" applyProtection="0">
      <alignment horizontal="center" vertical="center" wrapText="1"/>
    </xf>
    <xf numFmtId="0" fontId="11" fillId="5" borderId="17" applyNumberFormat="1" applyFont="1" applyFill="1" applyBorder="1" applyAlignment="1" applyProtection="0">
      <alignment horizontal="center" vertical="center" wrapText="1"/>
    </xf>
    <xf numFmtId="0" fontId="9" fillId="5" borderId="17" applyNumberFormat="1" applyFont="1" applyFill="1" applyBorder="1" applyAlignment="1" applyProtection="0">
      <alignment vertical="center" wrapText="1"/>
    </xf>
    <xf numFmtId="59" fontId="9" fillId="5" borderId="17" applyNumberFormat="1" applyFont="1" applyFill="1" applyBorder="1" applyAlignment="1" applyProtection="0">
      <alignment horizontal="center" vertical="center"/>
    </xf>
    <xf numFmtId="59" fontId="9" fillId="2" borderId="16" applyNumberFormat="1" applyFont="1" applyFill="1" applyBorder="1" applyAlignment="1" applyProtection="0">
      <alignment horizontal="center" vertical="center"/>
    </xf>
    <xf numFmtId="0" fontId="9" fillId="4" borderId="16" applyNumberFormat="1" applyFont="1" applyFill="1" applyBorder="1" applyAlignment="1" applyProtection="0">
      <alignment horizontal="center" vertical="center" wrapText="1"/>
    </xf>
    <xf numFmtId="0" fontId="3" fillId="5" borderId="24" applyNumberFormat="1" applyFont="1" applyFill="1" applyBorder="1" applyAlignment="1" applyProtection="0">
      <alignment horizontal="left" vertical="center"/>
    </xf>
    <xf numFmtId="0" fontId="9" fillId="6" borderId="24" applyNumberFormat="0" applyFont="1" applyFill="1" applyBorder="1" applyAlignment="1" applyProtection="0">
      <alignment horizontal="center" vertical="center" wrapText="1"/>
    </xf>
    <xf numFmtId="59" fontId="9" fillId="5" borderId="18" applyNumberFormat="1" applyFont="1" applyFill="1" applyBorder="1" applyAlignment="1" applyProtection="0">
      <alignment horizontal="center" vertical="center"/>
    </xf>
    <xf numFmtId="0" fontId="1" fillId="5" borderId="19" applyNumberFormat="1" applyFont="1" applyFill="1" applyBorder="1" applyAlignment="1" applyProtection="0">
      <alignment vertical="center"/>
    </xf>
    <xf numFmtId="59" fontId="9" fillId="2" borderId="17" applyNumberFormat="1" applyFont="1" applyFill="1" applyBorder="1" applyAlignment="1" applyProtection="0">
      <alignment horizontal="center" vertical="center"/>
    </xf>
    <xf numFmtId="0" fontId="9" fillId="4" borderId="17" applyNumberFormat="0" applyFont="1" applyFill="1" applyBorder="1" applyAlignment="1" applyProtection="0">
      <alignment horizontal="center" vertical="center" wrapText="1"/>
    </xf>
    <xf numFmtId="0" fontId="3" fillId="5" borderId="25" applyNumberFormat="1" applyFont="1" applyFill="1" applyBorder="1" applyAlignment="1" applyProtection="0">
      <alignment horizontal="left" vertical="center"/>
    </xf>
    <xf numFmtId="0" fontId="9" fillId="6" borderId="25" applyNumberFormat="0" applyFont="1" applyFill="1" applyBorder="1" applyAlignment="1" applyProtection="0">
      <alignment horizontal="center" vertical="center" wrapText="1"/>
    </xf>
    <xf numFmtId="0" fontId="11" fillId="7" borderId="23" applyNumberFormat="1" applyFont="1" applyFill="1" applyBorder="1" applyAlignment="1" applyProtection="0">
      <alignment horizontal="center" vertical="center" wrapText="1"/>
    </xf>
    <xf numFmtId="0" fontId="9" fillId="5" borderId="23" applyNumberFormat="0" applyFont="1" applyFill="1" applyBorder="1" applyAlignment="1" applyProtection="0">
      <alignment horizontal="center" vertical="center" wrapText="1"/>
    </xf>
    <xf numFmtId="59" fontId="9" borderId="17" applyNumberFormat="1" applyFont="1" applyFill="0" applyBorder="1" applyAlignment="1" applyProtection="0">
      <alignment horizontal="center" vertical="bottom"/>
    </xf>
    <xf numFmtId="0" fontId="9" fillId="7" borderId="17" applyNumberFormat="0" applyFont="1" applyFill="1" applyBorder="1" applyAlignment="1" applyProtection="0">
      <alignment horizontal="center" vertical="center" wrapText="1"/>
    </xf>
    <xf numFmtId="0" fontId="11" fillId="8" borderId="23" applyNumberFormat="1" applyFont="1" applyFill="1" applyBorder="1" applyAlignment="1" applyProtection="0">
      <alignment horizontal="center" vertical="center" wrapText="1"/>
    </xf>
    <xf numFmtId="0" fontId="9" fillId="9" borderId="17" applyNumberFormat="0" applyFont="1" applyFill="1" applyBorder="1" applyAlignment="1" applyProtection="0">
      <alignment horizontal="center" vertical="center" wrapText="1"/>
    </xf>
    <xf numFmtId="0" fontId="11" fillId="10" borderId="17" applyNumberFormat="1" applyFont="1" applyFill="1" applyBorder="1" applyAlignment="1" applyProtection="0">
      <alignment horizontal="center" vertical="center" wrapText="1"/>
    </xf>
    <xf numFmtId="0" fontId="9" fillId="5" borderId="17" applyNumberFormat="0" applyFont="1" applyFill="1" applyBorder="1" applyAlignment="1" applyProtection="0">
      <alignment horizontal="center" vertical="center" wrapText="1"/>
    </xf>
    <xf numFmtId="0" fontId="9" fillId="10" borderId="17" applyNumberFormat="0" applyFont="1" applyFill="1" applyBorder="1" applyAlignment="1" applyProtection="0">
      <alignment horizontal="center" vertical="center" wrapText="1"/>
    </xf>
    <xf numFmtId="0" fontId="11" fillId="11" borderId="23" applyNumberFormat="1" applyFont="1" applyFill="1" applyBorder="1" applyAlignment="1" applyProtection="0">
      <alignment horizontal="center" vertical="center" wrapText="1"/>
    </xf>
    <xf numFmtId="0" fontId="9" fillId="11" borderId="17" applyNumberFormat="0" applyFont="1" applyFill="1" applyBorder="1" applyAlignment="1" applyProtection="0">
      <alignment horizontal="center" vertical="center" wrapText="1"/>
    </xf>
    <xf numFmtId="0" fontId="11" fillId="12" borderId="17" applyNumberFormat="1" applyFont="1" applyFill="1" applyBorder="1" applyAlignment="1" applyProtection="0">
      <alignment horizontal="center" vertical="center" wrapText="1"/>
    </xf>
    <xf numFmtId="0" fontId="9" fillId="13" borderId="17" applyNumberFormat="0" applyFont="1" applyFill="1" applyBorder="1" applyAlignment="1" applyProtection="0">
      <alignment horizontal="center" vertical="center" wrapText="1"/>
    </xf>
    <xf numFmtId="0" fontId="11" fillId="14" borderId="23" applyNumberFormat="1" applyFont="1" applyFill="1" applyBorder="1" applyAlignment="1" applyProtection="0">
      <alignment horizontal="center" vertical="center" wrapText="1"/>
    </xf>
    <xf numFmtId="0" fontId="9" fillId="14" borderId="17" applyNumberFormat="0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eaeaea"/>
      <rgbColor rgb="ff2f3764"/>
      <rgbColor rgb="ff515151"/>
      <rgbColor rgb="ffcbcccb"/>
      <rgbColor rgb="ffbdc0bf"/>
      <rgbColor rgb="ff5f5f5f"/>
      <rgbColor rgb="ffdfedd3"/>
      <rgbColor rgb="fffeffff"/>
      <rgbColor rgb="ffdbdbdb"/>
      <rgbColor rgb="fffff1d4"/>
      <rgbColor rgb="ffffdad7"/>
      <rgbColor rgb="ffffe2d6"/>
      <rgbColor rgb="ffb5d0ff"/>
      <rgbColor rgb="ffd3e2fe"/>
      <rgbColor rgb="fff0c9fe"/>
      <rgbColor rgb="fff2c9fb"/>
      <rgbColor rgb="ffd8c9f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worksheet" Target="worksheets/sheet.xml"/></Relationships>

</file>

<file path=xl/worksheets/sheet.xml><?xml version="1.0" encoding="utf-8"?>
<worksheet xmlns:r="http://schemas.openxmlformats.org/officeDocument/2006/relationships" xmlns="http://schemas.openxmlformats.org/spreadsheetml/2006/main">
  <sheetPr>
    <pageSetUpPr fitToPage="1"/>
  </sheetPr>
  <dimension ref="A1:J18"/>
  <sheetViews>
    <sheetView workbookViewId="0" showGridLines="0" defaultGridColor="1">
      <pane topLeftCell="D4" xSplit="3" ySplit="3" activePane="bottomRight" state="frozenSplit"/>
    </sheetView>
  </sheetViews>
  <sheetFormatPr defaultColWidth="7.46777" defaultRowHeight="13" customHeight="1" outlineLevelRow="0" outlineLevelCol="0"/>
  <cols>
    <col min="1" max="1" width="5.875" style="1" customWidth="1"/>
    <col min="2" max="2" width="17.4531" style="1" customWidth="1"/>
    <col min="3" max="3" width="5.875" style="1" customWidth="1"/>
    <col min="4" max="4" width="21.2266" style="1" customWidth="1"/>
    <col min="5" max="5" width="5.625" style="1" customWidth="1"/>
    <col min="6" max="6" width="5.625" style="1" customWidth="1"/>
    <col min="7" max="7" width="5.625" style="1" customWidth="1"/>
    <col min="8" max="8" width="5.625" style="1" customWidth="1"/>
    <col min="9" max="9" width="5.625" style="1" customWidth="1"/>
    <col min="10" max="10" width="41.5469" style="1" customWidth="1"/>
    <col min="11" max="256" width="7.49219" style="1" customWidth="1"/>
  </cols>
  <sheetData>
    <row r="1" ht="33" customHeight="1">
      <c r="A1" s="2"/>
      <c r="B1" t="s" s="3">
        <v>0</v>
      </c>
      <c r="C1" t="s" s="4">
        <v>1</v>
      </c>
      <c r="D1" s="5"/>
      <c r="E1" t="s" s="6">
        <v>2</v>
      </c>
      <c r="F1" s="7"/>
      <c r="G1" s="8">
        <v>100000</v>
      </c>
      <c r="H1" t="s" s="9">
        <v>3</v>
      </c>
      <c r="I1" s="10"/>
      <c r="J1" s="11"/>
    </row>
    <row r="2" ht="33" customHeight="1">
      <c r="A2" s="12"/>
      <c r="B2" t="s" s="13">
        <v>4</v>
      </c>
      <c r="C2" t="s" s="14">
        <v>5</v>
      </c>
      <c r="D2" s="15"/>
      <c r="E2" t="s" s="16">
        <v>6</v>
      </c>
      <c r="F2" s="17"/>
      <c r="G2" s="18">
        <f>SUM(G1/250)</f>
        <v>400</v>
      </c>
      <c r="H2" s="19"/>
      <c r="I2" s="20"/>
      <c r="J2" s="21"/>
    </row>
    <row r="3" ht="33" customHeight="1">
      <c r="A3" t="s" s="22">
        <v>7</v>
      </c>
      <c r="B3" t="s" s="22">
        <v>8</v>
      </c>
      <c r="C3" t="s" s="22">
        <v>9</v>
      </c>
      <c r="D3" t="s" s="23">
        <v>10</v>
      </c>
      <c r="E3" t="s" s="24">
        <v>11</v>
      </c>
      <c r="F3" s="25"/>
      <c r="G3" t="s" s="26">
        <v>2</v>
      </c>
      <c r="H3" s="27"/>
      <c r="I3" t="s" s="28">
        <v>12</v>
      </c>
      <c r="J3" t="s" s="28">
        <v>13</v>
      </c>
    </row>
    <row r="4" ht="58" customHeight="1">
      <c r="A4" t="s" s="29">
        <v>14</v>
      </c>
      <c r="B4" t="s" s="30">
        <v>15</v>
      </c>
      <c r="C4" t="s" s="31">
        <v>16</v>
      </c>
      <c r="D4" t="s" s="32">
        <v>17</v>
      </c>
      <c r="E4" s="33">
        <v>1</v>
      </c>
      <c r="F4" s="33">
        <f>SUM(G2*1%)</f>
        <v>4</v>
      </c>
      <c r="G4" s="33">
        <v>1</v>
      </c>
      <c r="H4" s="33">
        <f>SUM(G1*0.01)</f>
        <v>1000</v>
      </c>
      <c r="I4" s="34">
        <f>SUM(H4-G4)+1</f>
        <v>1000</v>
      </c>
      <c r="J4" t="s" s="35">
        <v>18</v>
      </c>
    </row>
    <row r="5" ht="58" customHeight="1">
      <c r="A5" s="36"/>
      <c r="B5" s="37"/>
      <c r="C5" t="s" s="31">
        <v>19</v>
      </c>
      <c r="D5" t="s" s="32">
        <v>20</v>
      </c>
      <c r="E5" s="38">
        <f>SUM(G2*0.0455)</f>
        <v>18.2</v>
      </c>
      <c r="F5" s="39"/>
      <c r="G5" s="38">
        <f>SUM(G1*0.0455)</f>
        <v>4550</v>
      </c>
      <c r="H5" s="39"/>
      <c r="I5" s="40"/>
      <c r="J5" s="41"/>
    </row>
    <row r="6" ht="58" customHeight="1">
      <c r="A6" s="42"/>
      <c r="B6" s="43"/>
      <c r="C6" t="s" s="31">
        <v>21</v>
      </c>
      <c r="D6" t="s" s="32">
        <v>22</v>
      </c>
      <c r="E6" s="33">
        <v>1</v>
      </c>
      <c r="F6" s="33">
        <f>SUM(G2*0.091)</f>
        <v>36.4</v>
      </c>
      <c r="G6" s="33">
        <v>1</v>
      </c>
      <c r="H6" s="33">
        <f>SUM(G1*0.091)</f>
        <v>9100</v>
      </c>
      <c r="I6" s="40">
        <f>SUM(H6-G6)+1</f>
        <v>9100</v>
      </c>
      <c r="J6" s="41"/>
    </row>
    <row r="7" ht="58" customHeight="1">
      <c r="A7" t="s" s="44">
        <v>23</v>
      </c>
      <c r="B7" s="45"/>
      <c r="C7" t="s" s="31">
        <v>24</v>
      </c>
      <c r="D7" t="s" s="32">
        <v>25</v>
      </c>
      <c r="E7" s="46">
        <f>F6</f>
        <v>36.4</v>
      </c>
      <c r="F7" s="33">
        <f>SUM(G2*0.1092)</f>
        <v>43.68</v>
      </c>
      <c r="G7" s="46">
        <f>H6</f>
        <v>9100</v>
      </c>
      <c r="H7" s="33">
        <f>SUM(G1*0.1092)</f>
        <v>10920</v>
      </c>
      <c r="I7" s="40">
        <f>SUM(H7-G7)</f>
        <v>1820</v>
      </c>
      <c r="J7" s="47"/>
    </row>
    <row r="8" ht="58" customHeight="1">
      <c r="A8" s="42"/>
      <c r="B8" s="43"/>
      <c r="C8" t="s" s="31">
        <v>26</v>
      </c>
      <c r="D8" t="s" s="32">
        <v>27</v>
      </c>
      <c r="E8" s="33">
        <f>SUM(F7)</f>
        <v>43.68</v>
      </c>
      <c r="F8" s="33">
        <f>SUM(G2*0.2275)</f>
        <v>91</v>
      </c>
      <c r="G8" s="33">
        <f>SUM(H7)</f>
        <v>10920</v>
      </c>
      <c r="H8" s="33">
        <f>SUM(G1*0.2275)</f>
        <v>22750</v>
      </c>
      <c r="I8" s="40">
        <f>SUM(H8-G8)</f>
        <v>11830</v>
      </c>
      <c r="J8" s="47"/>
    </row>
    <row r="9" ht="58" customHeight="1">
      <c r="A9" t="s" s="48">
        <v>28</v>
      </c>
      <c r="B9" s="45"/>
      <c r="C9" t="s" s="31">
        <v>29</v>
      </c>
      <c r="D9" t="s" s="32">
        <v>30</v>
      </c>
      <c r="E9" s="38">
        <f>F8</f>
        <v>91</v>
      </c>
      <c r="F9" s="39"/>
      <c r="G9" s="38">
        <f>H8</f>
        <v>22750</v>
      </c>
      <c r="H9" s="39"/>
      <c r="I9" s="40"/>
      <c r="J9" s="49"/>
    </row>
    <row r="10" ht="58" customHeight="1">
      <c r="A10" s="36"/>
      <c r="B10" s="37"/>
      <c r="C10" t="s" s="31">
        <v>31</v>
      </c>
      <c r="D10" t="s" s="32">
        <v>32</v>
      </c>
      <c r="E10" s="46">
        <f>E9</f>
        <v>91</v>
      </c>
      <c r="F10" s="33">
        <f>SUM(G2*0.273)</f>
        <v>109.2</v>
      </c>
      <c r="G10" s="46">
        <f>G9</f>
        <v>22750</v>
      </c>
      <c r="H10" s="33">
        <f>SUM(G1*0.273)</f>
        <v>27300</v>
      </c>
      <c r="I10" s="40">
        <f>SUM(H10-G10)</f>
        <v>4550.000000000004</v>
      </c>
      <c r="J10" s="49"/>
    </row>
    <row r="11" ht="58" customHeight="1">
      <c r="A11" s="42"/>
      <c r="B11" s="43"/>
      <c r="C11" t="s" s="31">
        <v>33</v>
      </c>
      <c r="D11" t="s" s="32">
        <v>34</v>
      </c>
      <c r="E11" s="33">
        <f>SUM(F10)</f>
        <v>109.2</v>
      </c>
      <c r="F11" s="33">
        <f>SUM(G2*0.5005)</f>
        <v>200.2</v>
      </c>
      <c r="G11" s="33">
        <f>SUM(H10)</f>
        <v>27300</v>
      </c>
      <c r="H11" s="33">
        <f>SUM(G1*0.5005)</f>
        <v>50049.999999999993</v>
      </c>
      <c r="I11" s="40">
        <f>SUM(H11-G11)</f>
        <v>22749.999999999989</v>
      </c>
      <c r="J11" s="49"/>
    </row>
    <row r="12" ht="58" customHeight="1">
      <c r="A12" t="s" s="50">
        <v>35</v>
      </c>
      <c r="B12" s="51"/>
      <c r="C12" t="s" s="31">
        <v>35</v>
      </c>
      <c r="D12" t="s" s="32">
        <v>36</v>
      </c>
      <c r="E12" s="38">
        <f>SUM(F11)</f>
        <v>200.2</v>
      </c>
      <c r="F12" s="39"/>
      <c r="G12" s="38">
        <f>SUM(H11)</f>
        <v>50049.999999999993</v>
      </c>
      <c r="H12" s="39"/>
      <c r="I12" s="40"/>
      <c r="J12" s="52"/>
    </row>
    <row r="13" ht="58" customHeight="1">
      <c r="A13" t="s" s="53">
        <v>37</v>
      </c>
      <c r="B13" s="45"/>
      <c r="C13" t="s" s="31">
        <v>38</v>
      </c>
      <c r="D13" t="s" s="32">
        <v>39</v>
      </c>
      <c r="E13" s="33">
        <f>SUM(E12)</f>
        <v>200.2</v>
      </c>
      <c r="F13" s="33">
        <f>SUM(G2*0.6825)</f>
        <v>273</v>
      </c>
      <c r="G13" s="33">
        <f>SUM(G12)</f>
        <v>50049.999999999993</v>
      </c>
      <c r="H13" s="33">
        <f>SUM(G1*0.6825)</f>
        <v>68250</v>
      </c>
      <c r="I13" s="40">
        <f>SUM(H13-G13)</f>
        <v>18200.000000000007</v>
      </c>
      <c r="J13" s="54"/>
    </row>
    <row r="14" ht="58" customHeight="1">
      <c r="A14" s="36"/>
      <c r="B14" s="37"/>
      <c r="C14" t="s" s="31">
        <v>40</v>
      </c>
      <c r="D14" t="s" s="32">
        <v>41</v>
      </c>
      <c r="E14" s="38">
        <f>SUM(F13)</f>
        <v>273</v>
      </c>
      <c r="F14" s="39"/>
      <c r="G14" s="38">
        <f>SUM(H13)</f>
        <v>68250</v>
      </c>
      <c r="H14" s="39"/>
      <c r="I14" s="40"/>
      <c r="J14" s="54"/>
    </row>
    <row r="15" ht="58" customHeight="1">
      <c r="A15" s="42"/>
      <c r="B15" s="43"/>
      <c r="C15" t="s" s="31">
        <v>42</v>
      </c>
      <c r="D15" t="s" s="32">
        <v>43</v>
      </c>
      <c r="E15" s="33">
        <f>SUM(E14)</f>
        <v>273</v>
      </c>
      <c r="F15" s="33">
        <f>SUM(G2*0.7735)</f>
        <v>309.4</v>
      </c>
      <c r="G15" s="33">
        <f>SUM(G14)</f>
        <v>68250</v>
      </c>
      <c r="H15" s="33">
        <f>SUM(G1*0.7735)</f>
        <v>77350</v>
      </c>
      <c r="I15" s="40">
        <f>SUM(H15-G15)</f>
        <v>9100</v>
      </c>
      <c r="J15" s="54"/>
    </row>
    <row r="16" ht="58" customHeight="1">
      <c r="A16" t="s" s="55">
        <v>44</v>
      </c>
      <c r="B16" s="51"/>
      <c r="C16" t="s" s="31">
        <v>45</v>
      </c>
      <c r="D16" t="s" s="32">
        <v>46</v>
      </c>
      <c r="E16" s="38">
        <f>SUM(F15)</f>
        <v>309.4</v>
      </c>
      <c r="F16" s="39"/>
      <c r="G16" s="38">
        <f>SUM(H15)</f>
        <v>77350</v>
      </c>
      <c r="H16" s="39"/>
      <c r="I16" s="40"/>
      <c r="J16" s="56"/>
    </row>
    <row r="17" ht="58" customHeight="1">
      <c r="A17" t="s" s="57">
        <v>45</v>
      </c>
      <c r="B17" s="45"/>
      <c r="C17" t="s" s="31">
        <v>47</v>
      </c>
      <c r="D17" t="s" s="32">
        <v>48</v>
      </c>
      <c r="E17" s="33">
        <f>SUM(E16)</f>
        <v>309.4</v>
      </c>
      <c r="F17" s="33">
        <f>SUM(G2*0.991)</f>
        <v>396.4</v>
      </c>
      <c r="G17" s="33">
        <f>SUM(G16)</f>
        <v>77350</v>
      </c>
      <c r="H17" s="33">
        <f>SUM(G1*0.991)</f>
        <v>99100</v>
      </c>
      <c r="I17" s="40">
        <f>SUM(H17-G17)</f>
        <v>21750</v>
      </c>
      <c r="J17" s="58"/>
    </row>
    <row r="18" ht="58" customHeight="1">
      <c r="A18" s="42"/>
      <c r="B18" s="43"/>
      <c r="C18" t="s" s="31">
        <v>49</v>
      </c>
      <c r="D18" t="s" s="32">
        <v>50</v>
      </c>
      <c r="E18" s="33">
        <f>SUM(F17)</f>
        <v>396.4</v>
      </c>
      <c r="F18" s="33">
        <f>SUM(G2*1)</f>
        <v>400</v>
      </c>
      <c r="G18" s="33">
        <f>SUM(H17)</f>
        <v>99100</v>
      </c>
      <c r="H18" s="33">
        <f>SUM(G1)</f>
        <v>100000</v>
      </c>
      <c r="I18" s="40">
        <f>SUM(H18-G18)</f>
        <v>900</v>
      </c>
      <c r="J18" s="58"/>
    </row>
  </sheetData>
  <mergeCells count="27">
    <mergeCell ref="A17:A18"/>
    <mergeCell ref="A13:A15"/>
    <mergeCell ref="E16:F16"/>
    <mergeCell ref="A9:A11"/>
    <mergeCell ref="E12:F12"/>
    <mergeCell ref="A7:A8"/>
    <mergeCell ref="A4:A6"/>
    <mergeCell ref="B13:B15"/>
    <mergeCell ref="B9:B11"/>
    <mergeCell ref="B4:B6"/>
    <mergeCell ref="B7:B8"/>
    <mergeCell ref="B17:B18"/>
    <mergeCell ref="C2:D2"/>
    <mergeCell ref="G5:H5"/>
    <mergeCell ref="C1:D1"/>
    <mergeCell ref="E2:F2"/>
    <mergeCell ref="E1:F1"/>
    <mergeCell ref="E9:F9"/>
    <mergeCell ref="G9:H9"/>
    <mergeCell ref="G12:H12"/>
    <mergeCell ref="E14:F14"/>
    <mergeCell ref="G14:H14"/>
    <mergeCell ref="G16:H16"/>
    <mergeCell ref="E3:F3"/>
    <mergeCell ref="G3:H3"/>
    <mergeCell ref="E5:F5"/>
    <mergeCell ref="H1:J1"/>
  </mergeCells>
  <pageMargins left="0" right="0" top="0" bottom="0" header="0" footer="0"/>
  <pageSetup firstPageNumber="1" fitToHeight="1" fitToWidth="1" scale="100" useFirstPageNumber="0" orientation="portrait" pageOrder="downThenOver"/>
  <headerFooter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